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清单" sheetId="2" r:id="rId1"/>
  </sheets>
  <definedNames>
    <definedName name="_xlnm._FilterDatabase" localSheetId="0" hidden="1">清单!$3:$14</definedName>
    <definedName name="_xlnm.Print_Titles" localSheetId="0">清单!$2:$3</definedName>
    <definedName name="_xlnm.Print_Area" localSheetId="0">清单!$A$1:$J$19</definedName>
  </definedNames>
  <calcPr calcId="144525"/>
</workbook>
</file>

<file path=xl/sharedStrings.xml><?xml version="1.0" encoding="utf-8"?>
<sst xmlns="http://schemas.openxmlformats.org/spreadsheetml/2006/main" count="42" uniqueCount="36">
  <si>
    <t>2026年“D”项目土石方劳务招采清单及报价表</t>
  </si>
  <si>
    <t>序号</t>
  </si>
  <si>
    <t>项目名称</t>
  </si>
  <si>
    <t>项目特征</t>
  </si>
  <si>
    <t>单位</t>
  </si>
  <si>
    <t>暂定工程量</t>
  </si>
  <si>
    <t>控制价金额（元）</t>
  </si>
  <si>
    <t>报价金额（元）</t>
  </si>
  <si>
    <t>备注</t>
  </si>
  <si>
    <t>全费用单价限价</t>
  </si>
  <si>
    <t>合价</t>
  </si>
  <si>
    <t>班组所报单价</t>
  </si>
  <si>
    <t>清表</t>
  </si>
  <si>
    <t>1.现状的乔灌木、地被植物和地表其他内容的清理、杂树砍伐。
2.土石类别：综合
3.开挖方式：由承包人自行考虑，包含在投标报价中。
4.场内转运方式及运距：由承包人自行考虑，包含在投标报价中。
5.弃土外运相关费用约定：发包人不指定弃土场，由承包人自行踏勘现场、自主选定合规弃土场、确定运输路线与运距；弃土外运的运输、装卸、弃土场租赁 / 征用、合规手续办理、环保防护、水土保持等全部相关费用，均已包含在弃土外运项目综合单价中，发包人不另行计量与支付。承包人须确保弃土作业全程合规，若因弃土行为产生任何行政处罚、第三方索赔及相关风险责任，均由承包人全额承担，合同价款不作任何调整。
6.其他：满足设计及现行技术、质量验收规范要求。所有设计中包含的相关工作内容及其余未尽事宜，由承包人自行考虑，包含在投标报价中。
7.工程量计算规则：甲方指定区域位置以清表后表面积计量。</t>
  </si>
  <si>
    <t>m2</t>
  </si>
  <si>
    <t>表层土壤剥离挖、运、填</t>
  </si>
  <si>
    <t>1.承包工作范围：完成本项目表层可利用种植土表层剥离开挖、转运、堆置、回填等工作，包含但不限于：土石方开挖、场内转运、多个堆土点防洪压实、表层土厚度不均开挖、施工期堆土、开挖土二次转运堆置、堆坡回填、造型回填；开挖土石类别综合地勘资料考虑，所有工序相关费用均包含在综合单价中。
2.填方来源约定：甲方指定红线内场地，相关费用已计入综合单价，发包人不另行计量支付。
3.开挖与回填技术要求：满足甲方现场指定种植苗木用土需求。
4.其他费用与责任约定：堆土防尘网施工、堆土防风罩施工、临边及孔洞防护、进出车辆冲洗、场内外路面保洁、作业人员劳保防护用品、临时用水用电（含水电费用）、安全文明施工措施等全部相关费用，均由承包人承担并计入投标报价；因现场超挖、欠挖造成的全部损失，由承包人全额承担；施工机械进出场（含多次进出场）费用已综合计入报价，发包人不另行支付。
5.履约与调价约定：施工全过程须满足城管、环保相关规范要求；为保障施工工期、满足环保要求产生的夜间施工措施费、赶工费等全部费用，均已包含在综合单价中，合同履约过程中不接受任何调价申请。
7.工程量计量规则：按清表后场地原地面作计算原始地貌与表层土剥离开挖完地貌的高程差以5×5米方格网计量结果中以“挖方”计算；</t>
  </si>
  <si>
    <t>m3</t>
  </si>
  <si>
    <t>场内总平一般土方填方（挖、运、填）</t>
  </si>
  <si>
    <t>1.承包工作范围：完成本项目场平全部土方（含淤泥）开挖、转运、回填工程，包含但不限于：堆土或原土开挖、场内转运、回填工程、分层回填、石方界面收方前堆置、开挖后基底碾压夯实；开挖土类别综合地勘资料考虑，所有工序相关费用均包含在综合单价中。
2.填方来源约定：本工程填方土源为项目红线内原有土方或堆置土方，场内运距综合考虑，相关费用已计入综合单价，发包人不另行计量支付。
3.开挖与回填技术要求：开挖后场地标高均需满足设计要求，误差控制在设计标高 ±5cm 内，包含场内标高标记制作（包含不限于目标坐标高程点制作、现场目标高程钢筋标记、现场目标高程竹杆标记等）；开挖及场内运输方式由承包人自行确定；开挖方案、边坡施工防护、周边管线 / 构筑物 / 建筑物保护措施须经业主审批，施工须满足安全文明施工相关规范及规定，相关费用已包含在投标报价中。
4.路基术参数与检测要求：路车行道及人车合行道：分层填筑厚度≤300mm，回填及开挖后的路基压实系数≥0.94；
5.其他费用与责任约定：检测配合费、临边及孔洞防护、进出车辆冲洗、场内外路面保洁、作业人员劳保防护用品、临时用水用电（含水电费用）、安全文明施工措施等全部相关费用，均由承包人承担并计入投标报价；因现场超挖、欠挖造成的全部损失，由承包人全额承担；施工机械进出场（含多次进出场）费用已综合计入报价，发包人不另行支付。
6.履约与调价约定：施工全过程须满足城管、环保相关规范要求；为保障施工工期、满足环保要求产生的夜间施工措施费、赶工费等全部费用，均已包含在综合单价中，合同履约过程中不接受任何调价申请。
7.工程量计量规则：以现场备注清楚计算界面两期高程以5×5米方格网计量“填方”结果。</t>
  </si>
  <si>
    <t>场内总平一般石方填方（挖、运、填</t>
  </si>
  <si>
    <t>1.承包工作范围：完成本项目场平全部石方开挖、石方破碎、石方解小、转运、堆置工程，包含但不限于：石方开挖就近回填、堆置区回填、场内转运、分层回填、开挖后基底碾压夯实；地表乔灌木、杂树、地被植物、建（废）渣等清理、砍伐与合规外弃；开挖石方类别综合地勘资料及现场踏勘综合考虑，所有工序相关费用均包含在综合单价中。
2.填方来源约定：本工程填方土源为项目红线内原有石方或堆置石方，场内运距综合考虑，相关费用已计入综合单价，发包人不另行计量支付。
3.开挖与回填技术要求：回填后场地标高均需满足设计要求，误差控制在设计标高 ±5cm 内，包含场内标高标记制作（包含不限于目标坐标高程点制作、现场目标高程钢筋标记、现场目标高程竹杆标记等）；开挖及场内运输方式由承包人自行确定；开挖方案、边坡施工防护、周边管线 / 构筑物 / 建筑物保护措施须经业主审批，施工须满足安全文明施工相关规范及规定，相关费用已包含在投标报价中。
4.路基术参数与检测要求：
①路基与检测要求：车行道及人车合行道：分层填筑厚度≤300mm，回填及开挖后的路基压实系数≥0.94；
5.其他费用与责任约定：检测配合费用、临边及孔洞防护、进出车辆冲洗、场内外路面保洁、作业人员劳保防护用品、临时用水用电（含水电费用）、安全文明施工措施等全部相关费用，均由承包人承担并计入投标报价；因现场超挖、欠挖造成的全部损失，由承包人全额承担；施工机械进出场（含多次进出场）费用已综合计入报价，发包人不另行支付。
6.履约与调价约定：施工全过程须满足城管、环保相关规范要求；为保障施工工期、满足环保要求产生的夜间施工措施费、赶工费、油价调整等全部费用，均已包含在综合单价中，合同履约过程中不接受任何调价申请。
7.工程量计量规则：以现场备注清楚计算界面两期高程以5×5米方格网计量“填方”工程量计算，未备注清楚界面搞成情况下，按土方单价计取；</t>
  </si>
  <si>
    <t>场内总平一般土方弃置（挖、运、弃）</t>
  </si>
  <si>
    <t>1.承包工作范围：完成本项目场平、管沟、基坑等全部土石方开挖及外弃工程，包含但不限于：土石方装车、石方破碎解小装车、场内转运、装卸外运；相关费用均包含在综合单价中。
2.弃土外运权责：发包人不指定弃土场，由承包人自行踏勘现场、选定合规弃土场、确定运输路线与运距；弃土外运涉及的运输、装卸、弃土场租赁 / 征用、合规手续办理、环保水保、防护等全部费用，均包含在综合单价内，发包人不另行支付。承包人承担弃土全流程合规责任，因违规产生的行政处罚、第三方索赔及全部风险损失，均由承包人全额承担，合同价款不作调整。
3.其他费用与责任：场地消纳费、车辆装车清洗费、行车不规范罚款费、装车不规范罚款费、临边及孔洞防护、进出车辆冲洗、场内外路面保洁、作业人员劳保防护、临时用水用电（含水电费）、安全文明施工措施等全部相关费用，均由承包人承担并计入报价；因超挖、欠挖造成的全部损失由承包人承担；
4.工机械进出场（含多次进出场）费用已综合计入报价。
5.履约与调价约定：施工全过程须满足城管、环保相关规范要求；为保障工期、环保要求产生的夜间施工费、赶工措施费等全部费用，均已包含在综合单价中，履约过程中不接受任何调价申请。
6.工程量计量规则：按测绘土方开挖计量结果减去对应计量结果的回填方量，以立方米（m³）为单位计算。</t>
  </si>
  <si>
    <t>场内总平一般石方弃置（挖、运、弃）</t>
  </si>
  <si>
    <t>1.承包工作范围：完成本项目场平、管沟、基坑等全部土石方开挖及外弃工程，包含但不限于：土石方装车、石方破碎解小装车、场内转运、装卸外运；相关费用均包含在综合单价中。
2.弃土外运权责：发包人不指定弃土场，由承包人自行踏勘现场、选定合规弃土场、确定运输路线与运距；弃土外运涉及的运输、装卸、弃土场租赁 / 征用、合规手续办理、环保水保、防护等全部费用，均包含在综合单价内，发包人不另行支付。承包人承担弃土全流程合规责任，因违规产生的行政处罚、第三方索赔及全部风险损失，均由承包人全额承担，合同价款不作调整。
3.其他费用与责任：场地消纳费、车辆装车清洗费、行车不规范罚款费、装车不规范罚款费、临边及孔洞防护、进出车辆冲洗、场内外路面保洁、作业人员劳保防护、临时用水用电（含水电费）、安全文明施工措施等全部相关费用，均由承包人承担并计入报价；因超挖、欠挖造成的全部损失由承包人承担；
4.工机械进出场（含多次进出场）费用已综合计入报价。
5.履约与调价约定：施工全过程须满足城管、环保相关规范要求；为保障工期、环保要求产生的夜间施工费、赶工措施费等全部费用，均已包含在综合单价中，履约过程中不接受任何调价申请。
6.工程量计量规则：按测绘石方开挖计量结果减去对应计量结果的回填方量，以立方米（m³）为单位计算。</t>
  </si>
  <si>
    <t>种植土外购回填</t>
  </si>
  <si>
    <t>1.材质：种植土，土质需经甲方确认，并提供合格的种植土检测报告，具体要求：不得选用建筑垃圾土，淤泥质土、盐碱土，受重金属污染或其他有害成分的土壤；不含其它黏土、沙土；不得选用含有粒径大于15mm的块石及其他植物、根茎、木棍及其他物件。                                                                                                                            2.工作内容：种植土运输到场、场内装、卸、转运、堆坡造型按甲方要求回填、回填后的场地平整、块石清捡等。                                                                      3.工程量计算方式：整体回填完成三个月后，计算界面两期高程以5×5米方格网计量结果“填方”计算；
4.施工要求：满足设计和相关施工及验收规范。</t>
  </si>
  <si>
    <t>租赁成品钢板洗车池</t>
  </si>
  <si>
    <t>1.名称：租赁成品钢板洗车池
2.该项现场产生时计取，包干使用
3.使用时间段：开工至竣工
4.成品钢板洗车池需满足现场使用需求
5.装运及安装、拆除、运输等费用由承包人综合考虑
6.数量：一个成品钢板洗车池/每出入口</t>
  </si>
  <si>
    <t>出入口|项</t>
  </si>
  <si>
    <t>合计</t>
  </si>
  <si>
    <t xml:space="preserve">注：
1、全费用综合单价，包括人工费、材料费、机械费、管理费、利润、措施费、大型机械进出场费、降排水费、规费、销项增值税和附加税、弃土费，满足环保、城管、政策要求所需的施工措施费及赶工等费用；以上工程量均为暂估量，土石方工程以测绘报告及现场收方单为准，不因结算工程量与合同工程量不一致而调整综合单价。
2.现场安全环保文明施工管理要求：（1）由公司统一发放印有“兴绿园林”字样和LOGO的安全帽和反光背心，班组按实名制领取，使用完后交回项目部，否则按采购费用扣款，其余参照合同附件中安全环保管理协议执行。（2）现场雾炮机由甲方提供，投标单位需安排人员管理使用，人工费、油费、维修费及管理费用综合考虑到投标报价中，不单独计取。  （3）防尘网由甲方提供，投标单位安排人员进行覆盖、回收、现场转移等，人工费综合考虑到投标报价中，不单独计取。（5）现场机械均实行一机一炮，每台挖掘机械均应配备随机雾炮机，工作时需保持雾炮机正常工作，加水、加油、维护等费用综合考虑在报价中。（6）机械配置需满足进度要求（7）我司不提供水电接驳口及临时冲洗设施，由承包人自行考虑；
3.计量方式：按清单内已标注计量规则计算，工程量主要为天然密实体积土石方，不计算其松散系数，方格网均采用按签字确认的界面5×5米方格网；
3.承包人应在报价前自行完成现场踏勘，充分掌握现场实际情况；
4.场外运输相关全部手续，由承包人自行负责办理。
5.为保护已有道路采取的防护措施的全部费用，由承包人综合计入投标报价。
6.场内二次及多次转运产生的全部费用，由承包人综合计入投标报价。
7.本项目水电接驳由班组自行承担，我司不提供水电接驳口。
8.土石方区分主要参照2014工程岩体分级标准及监理单位、建设单位认定情况，石方收方需全部清理上表面土方后才可进行收方计量，逐层剥离开挖、堆置、风险、评定费用考虑在相应投标报价中。
</t>
  </si>
  <si>
    <t>报价单位：</t>
  </si>
  <si>
    <t>法人代表或委托代理人：</t>
  </si>
  <si>
    <t>年   月   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</si>
</sst>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11"/>
      <name val="宋体"/>
      <charset val="134"/>
      <scheme val="minor"/>
    </font>
    <font>
      <b/>
      <sz val="11"/>
      <name val="宋体"/>
      <charset val="134"/>
      <scheme val="minor"/>
    </font>
    <font>
      <b/>
      <sz val="16"/>
      <name val="宋体"/>
      <charset val="134"/>
    </font>
    <font>
      <sz val="10"/>
      <name val="宋体"/>
      <charset val="134"/>
    </font>
    <font>
      <b/>
      <sz val="10"/>
      <name val="宋体"/>
      <charset val="134"/>
      <scheme val="minor"/>
    </font>
    <font>
      <sz val="12"/>
      <name val="宋体"/>
      <charset val="134"/>
    </font>
    <font>
      <sz val="10"/>
      <name val="宋体"/>
      <charset val="134"/>
      <scheme val="minor"/>
    </font>
    <font>
      <b/>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11"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2" applyNumberFormat="0" applyFill="0" applyAlignment="0" applyProtection="0">
      <alignment vertical="center"/>
    </xf>
    <xf numFmtId="0" fontId="20" fillId="0" borderId="12" applyNumberFormat="0" applyFill="0" applyAlignment="0" applyProtection="0">
      <alignment vertical="center"/>
    </xf>
    <xf numFmtId="0" fontId="12" fillId="9" borderId="0" applyNumberFormat="0" applyBorder="0" applyAlignment="0" applyProtection="0">
      <alignment vertical="center"/>
    </xf>
    <xf numFmtId="0" fontId="15" fillId="0" borderId="13" applyNumberFormat="0" applyFill="0" applyAlignment="0" applyProtection="0">
      <alignment vertical="center"/>
    </xf>
    <xf numFmtId="0" fontId="12" fillId="10" borderId="0" applyNumberFormat="0" applyBorder="0" applyAlignment="0" applyProtection="0">
      <alignment vertical="center"/>
    </xf>
    <xf numFmtId="0" fontId="21" fillId="11" borderId="14" applyNumberFormat="0" applyAlignment="0" applyProtection="0">
      <alignment vertical="center"/>
    </xf>
    <xf numFmtId="0" fontId="22" fillId="11" borderId="10" applyNumberFormat="0" applyAlignment="0" applyProtection="0">
      <alignment vertical="center"/>
    </xf>
    <xf numFmtId="0" fontId="23" fillId="12" borderId="15"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left" vertical="center"/>
    </xf>
    <xf numFmtId="0" fontId="1" fillId="0" borderId="0" xfId="0" applyFo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6" fillId="0" borderId="1" xfId="0" applyNumberFormat="1" applyFont="1" applyFill="1" applyBorder="1" applyAlignment="1">
      <alignment horizont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176" fontId="8"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0" fontId="2" fillId="0" borderId="1" xfId="0" applyFont="1" applyFill="1" applyBorder="1" applyAlignment="1">
      <alignment vertical="center"/>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6" xfId="0" applyFont="1" applyFill="1" applyBorder="1" applyAlignment="1">
      <alignment horizontal="left" vertical="center"/>
    </xf>
    <xf numFmtId="176" fontId="1" fillId="0" borderId="0" xfId="0" applyNumberFormat="1" applyFont="1" applyFill="1" applyAlignment="1">
      <alignment vertical="center"/>
    </xf>
    <xf numFmtId="0" fontId="1" fillId="0" borderId="7" xfId="0" applyFont="1" applyFill="1" applyBorder="1" applyAlignment="1">
      <alignment horizontal="left" vertical="center" wrapText="1"/>
    </xf>
    <xf numFmtId="0" fontId="1" fillId="0" borderId="8" xfId="0" applyFont="1" applyFill="1" applyBorder="1" applyAlignment="1">
      <alignment vertical="center"/>
    </xf>
    <xf numFmtId="0" fontId="1" fillId="0" borderId="9"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tabSelected="1" view="pageBreakPreview" zoomScaleNormal="100" workbookViewId="0">
      <pane ySplit="3" topLeftCell="A4" activePane="bottomLeft" state="frozen"/>
      <selection/>
      <selection pane="bottomLeft" activeCell="G5" sqref="G5"/>
    </sheetView>
  </sheetViews>
  <sheetFormatPr defaultColWidth="9" defaultRowHeight="13.5"/>
  <cols>
    <col min="1" max="1" width="5.375" style="1" customWidth="1"/>
    <col min="2" max="2" width="13.7583333333333" style="1" customWidth="1"/>
    <col min="3" max="3" width="58.5416666666667" style="3" customWidth="1"/>
    <col min="4" max="4" width="7.275" style="1" customWidth="1"/>
    <col min="5" max="5" width="11.125" style="1" customWidth="1"/>
    <col min="6" max="6" width="10.375" style="1" customWidth="1"/>
    <col min="7" max="7" width="14.625" style="1" customWidth="1"/>
    <col min="8" max="8" width="10.5" style="1" customWidth="1"/>
    <col min="9" max="9" width="12" style="1" customWidth="1"/>
    <col min="10" max="10" width="21" style="1"/>
    <col min="11" max="11" width="10.6333333333333" style="1"/>
    <col min="12" max="12" width="9.54166666666667" style="1"/>
    <col min="13" max="13" width="12.8166666666667" style="1"/>
    <col min="14" max="16383" width="9" style="1"/>
    <col min="16384" max="16384" width="9" style="4"/>
  </cols>
  <sheetData>
    <row r="1" s="1" customFormat="1" ht="50" customHeight="1" spans="1:10">
      <c r="A1" s="5" t="s">
        <v>0</v>
      </c>
      <c r="B1" s="5"/>
      <c r="C1" s="6"/>
      <c r="D1" s="5"/>
      <c r="E1" s="5"/>
      <c r="F1" s="5"/>
      <c r="G1" s="5"/>
      <c r="H1" s="5"/>
      <c r="I1" s="5"/>
      <c r="J1" s="5"/>
    </row>
    <row r="2" s="1" customFormat="1" spans="1:10">
      <c r="A2" s="7" t="s">
        <v>1</v>
      </c>
      <c r="B2" s="8" t="s">
        <v>2</v>
      </c>
      <c r="C2" s="7" t="s">
        <v>3</v>
      </c>
      <c r="D2" s="7" t="s">
        <v>4</v>
      </c>
      <c r="E2" s="9" t="s">
        <v>5</v>
      </c>
      <c r="F2" s="10" t="s">
        <v>6</v>
      </c>
      <c r="G2" s="10"/>
      <c r="H2" s="10" t="s">
        <v>7</v>
      </c>
      <c r="I2" s="10"/>
      <c r="J2" s="12" t="s">
        <v>8</v>
      </c>
    </row>
    <row r="3" s="1" customFormat="1" ht="24" spans="1:10">
      <c r="A3" s="7"/>
      <c r="B3" s="8"/>
      <c r="C3" s="7"/>
      <c r="D3" s="7"/>
      <c r="E3" s="11"/>
      <c r="F3" s="12" t="s">
        <v>9</v>
      </c>
      <c r="G3" s="13" t="s">
        <v>10</v>
      </c>
      <c r="H3" s="13" t="s">
        <v>11</v>
      </c>
      <c r="I3" s="13" t="s">
        <v>10</v>
      </c>
      <c r="J3" s="12"/>
    </row>
    <row r="4" s="1" customFormat="1" ht="193" customHeight="1" spans="1:10">
      <c r="A4" s="7">
        <v>1</v>
      </c>
      <c r="B4" s="8" t="s">
        <v>12</v>
      </c>
      <c r="C4" s="14" t="s">
        <v>13</v>
      </c>
      <c r="D4" s="7" t="s">
        <v>14</v>
      </c>
      <c r="E4" s="9">
        <v>33245.6</v>
      </c>
      <c r="F4" s="9">
        <v>2.5</v>
      </c>
      <c r="G4" s="9">
        <f t="shared" ref="G4:G11" si="0">F4*E4</f>
        <v>83114</v>
      </c>
      <c r="H4" s="15"/>
      <c r="I4" s="15"/>
      <c r="J4" s="15"/>
    </row>
    <row r="5" s="1" customFormat="1" ht="245" customHeight="1" spans="1:10">
      <c r="A5" s="7">
        <v>2</v>
      </c>
      <c r="B5" s="8" t="s">
        <v>15</v>
      </c>
      <c r="C5" s="14" t="s">
        <v>16</v>
      </c>
      <c r="D5" s="7" t="s">
        <v>17</v>
      </c>
      <c r="E5" s="9">
        <v>2153</v>
      </c>
      <c r="F5" s="9">
        <v>12</v>
      </c>
      <c r="G5" s="9">
        <f t="shared" si="0"/>
        <v>25836</v>
      </c>
      <c r="H5" s="15"/>
      <c r="I5" s="15"/>
      <c r="J5" s="15"/>
    </row>
    <row r="6" s="1" customFormat="1" ht="321" customHeight="1" spans="1:10">
      <c r="A6" s="7">
        <v>3</v>
      </c>
      <c r="B6" s="8" t="s">
        <v>18</v>
      </c>
      <c r="C6" s="14" t="s">
        <v>19</v>
      </c>
      <c r="D6" s="7" t="s">
        <v>17</v>
      </c>
      <c r="E6" s="9">
        <f>30364*0.7+E5</f>
        <v>23407.8</v>
      </c>
      <c r="F6" s="9">
        <v>9</v>
      </c>
      <c r="G6" s="9">
        <f t="shared" si="0"/>
        <v>210670.2</v>
      </c>
      <c r="H6" s="16"/>
      <c r="I6" s="16"/>
      <c r="J6" s="16"/>
    </row>
    <row r="7" s="1" customFormat="1" ht="356" customHeight="1" spans="1:10">
      <c r="A7" s="7">
        <v>4</v>
      </c>
      <c r="B7" s="8" t="s">
        <v>20</v>
      </c>
      <c r="C7" s="14" t="s">
        <v>21</v>
      </c>
      <c r="D7" s="7" t="s">
        <v>17</v>
      </c>
      <c r="E7" s="9">
        <v>7600</v>
      </c>
      <c r="F7" s="9">
        <v>12</v>
      </c>
      <c r="G7" s="9">
        <f t="shared" si="0"/>
        <v>91200</v>
      </c>
      <c r="H7" s="9"/>
      <c r="I7" s="9"/>
      <c r="J7" s="9"/>
    </row>
    <row r="8" s="1" customFormat="1" ht="248" customHeight="1" spans="1:11">
      <c r="A8" s="7">
        <v>5</v>
      </c>
      <c r="B8" s="8" t="s">
        <v>22</v>
      </c>
      <c r="C8" s="14" t="s">
        <v>23</v>
      </c>
      <c r="D8" s="7" t="s">
        <v>17</v>
      </c>
      <c r="E8" s="9">
        <f>13444.56*0.65</f>
        <v>8738.964</v>
      </c>
      <c r="F8" s="9">
        <v>23</v>
      </c>
      <c r="G8" s="9">
        <f t="shared" si="0"/>
        <v>200996.172</v>
      </c>
      <c r="H8" s="15"/>
      <c r="I8" s="15"/>
      <c r="J8" s="15"/>
      <c r="K8" s="32"/>
    </row>
    <row r="9" s="1" customFormat="1" ht="252" customHeight="1" spans="1:11">
      <c r="A9" s="7">
        <v>6</v>
      </c>
      <c r="B9" s="8" t="s">
        <v>24</v>
      </c>
      <c r="C9" s="14" t="s">
        <v>25</v>
      </c>
      <c r="D9" s="7" t="s">
        <v>17</v>
      </c>
      <c r="E9" s="9">
        <f>13444.56*0.35</f>
        <v>4705.596</v>
      </c>
      <c r="F9" s="9">
        <v>27</v>
      </c>
      <c r="G9" s="9">
        <f t="shared" si="0"/>
        <v>127051.092</v>
      </c>
      <c r="H9" s="15"/>
      <c r="I9" s="15"/>
      <c r="J9" s="15"/>
      <c r="K9" s="32"/>
    </row>
    <row r="10" s="1" customFormat="1" ht="153" customHeight="1" spans="1:10">
      <c r="A10" s="7">
        <v>7</v>
      </c>
      <c r="B10" s="8" t="s">
        <v>26</v>
      </c>
      <c r="C10" s="14" t="s">
        <v>27</v>
      </c>
      <c r="D10" s="7" t="s">
        <v>17</v>
      </c>
      <c r="E10" s="9">
        <v>8612</v>
      </c>
      <c r="F10" s="9">
        <v>25</v>
      </c>
      <c r="G10" s="9">
        <f t="shared" si="0"/>
        <v>215300</v>
      </c>
      <c r="H10" s="15"/>
      <c r="I10" s="15"/>
      <c r="J10" s="15"/>
    </row>
    <row r="11" s="1" customFormat="1" ht="72" spans="1:10">
      <c r="A11" s="7">
        <v>8</v>
      </c>
      <c r="B11" s="8" t="s">
        <v>28</v>
      </c>
      <c r="C11" s="14" t="s">
        <v>29</v>
      </c>
      <c r="D11" s="17" t="s">
        <v>30</v>
      </c>
      <c r="E11" s="9">
        <v>1</v>
      </c>
      <c r="F11" s="9">
        <v>20000</v>
      </c>
      <c r="G11" s="9">
        <f t="shared" si="0"/>
        <v>20000</v>
      </c>
      <c r="H11" s="15"/>
      <c r="I11" s="15"/>
      <c r="J11" s="15"/>
    </row>
    <row r="12" s="2" customFormat="1" ht="44" customHeight="1" spans="1:10">
      <c r="A12" s="18" t="s">
        <v>31</v>
      </c>
      <c r="B12" s="19"/>
      <c r="C12" s="20"/>
      <c r="D12" s="18"/>
      <c r="E12" s="18"/>
      <c r="F12" s="21"/>
      <c r="G12" s="22">
        <f>SUM(G4:G11)</f>
        <v>974167.464</v>
      </c>
      <c r="H12" s="23"/>
      <c r="I12" s="22">
        <f>SUM(I4:I11)</f>
        <v>0</v>
      </c>
      <c r="J12" s="23"/>
    </row>
    <row r="13" ht="217" customHeight="1" spans="1:10">
      <c r="A13" s="24" t="s">
        <v>32</v>
      </c>
      <c r="B13" s="25"/>
      <c r="C13" s="25"/>
      <c r="D13" s="25"/>
      <c r="E13" s="25"/>
      <c r="F13" s="25"/>
      <c r="G13" s="25"/>
      <c r="H13" s="25"/>
      <c r="I13" s="25"/>
      <c r="J13" s="33"/>
    </row>
    <row r="14" spans="1:10">
      <c r="A14" s="26"/>
      <c r="B14" s="27"/>
      <c r="C14" s="28"/>
      <c r="D14" s="27"/>
      <c r="E14" s="27"/>
      <c r="F14" s="27"/>
      <c r="G14" s="27"/>
      <c r="H14" s="27" t="s">
        <v>33</v>
      </c>
      <c r="I14" s="27"/>
      <c r="J14" s="34"/>
    </row>
    <row r="15" spans="1:10">
      <c r="A15" s="26"/>
      <c r="B15" s="27"/>
      <c r="C15" s="28"/>
      <c r="D15" s="27"/>
      <c r="E15" s="27"/>
      <c r="F15" s="27"/>
      <c r="G15" s="27"/>
      <c r="H15" s="27"/>
      <c r="I15" s="27"/>
      <c r="J15" s="34"/>
    </row>
    <row r="16" spans="1:10">
      <c r="A16" s="26"/>
      <c r="B16" s="27"/>
      <c r="C16" s="28"/>
      <c r="D16" s="27"/>
      <c r="E16" s="27"/>
      <c r="F16" s="27"/>
      <c r="G16" s="27"/>
      <c r="H16" s="27" t="s">
        <v>34</v>
      </c>
      <c r="I16" s="27"/>
      <c r="J16" s="34"/>
    </row>
    <row r="17" spans="1:10">
      <c r="A17" s="26"/>
      <c r="B17" s="27"/>
      <c r="C17" s="28"/>
      <c r="D17" s="27"/>
      <c r="E17" s="27"/>
      <c r="F17" s="27"/>
      <c r="G17" s="27"/>
      <c r="H17" s="27"/>
      <c r="I17" s="27"/>
      <c r="J17" s="34"/>
    </row>
    <row r="18" spans="1:10">
      <c r="A18" s="26"/>
      <c r="B18" s="27"/>
      <c r="C18" s="28"/>
      <c r="D18" s="27"/>
      <c r="E18" s="27"/>
      <c r="F18" s="27"/>
      <c r="G18" s="27"/>
      <c r="H18" s="27"/>
      <c r="I18" s="27"/>
      <c r="J18" s="34"/>
    </row>
    <row r="19" spans="1:10">
      <c r="A19" s="29"/>
      <c r="B19" s="30"/>
      <c r="C19" s="31"/>
      <c r="D19" s="30"/>
      <c r="E19" s="30"/>
      <c r="F19" s="30"/>
      <c r="G19" s="30"/>
      <c r="H19" s="30" t="s">
        <v>35</v>
      </c>
      <c r="I19" s="30"/>
      <c r="J19" s="35"/>
    </row>
  </sheetData>
  <mergeCells count="11">
    <mergeCell ref="A1:J1"/>
    <mergeCell ref="F2:G2"/>
    <mergeCell ref="H2:I2"/>
    <mergeCell ref="A12:E12"/>
    <mergeCell ref="A13:J13"/>
    <mergeCell ref="A2:A3"/>
    <mergeCell ref="B2:B3"/>
    <mergeCell ref="C2:C3"/>
    <mergeCell ref="D2:D3"/>
    <mergeCell ref="E2:E3"/>
    <mergeCell ref="J2:J3"/>
  </mergeCells>
  <pageMargins left="0.236111111111111" right="0.156944444444444" top="0.314583333333333" bottom="0.354166666666667" header="0.236111111111111" footer="0.196527777777778"/>
  <pageSetup paperSize="9" scale="89" orientation="landscape" horizontalDpi="600"/>
  <headerFooter>
    <oddFooter>&amp;C第 &amp;P 页，共 &amp;N 页</oddFooter>
  </headerFooter>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001</dc:creator>
  <cp:lastModifiedBy>林凡燕</cp:lastModifiedBy>
  <dcterms:created xsi:type="dcterms:W3CDTF">2025-11-11T06:37:00Z</dcterms:created>
  <dcterms:modified xsi:type="dcterms:W3CDTF">2026-09-30T10:23:33Z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B34517A5C52A45A2BCAC7032A2253B10_13</vt:lpwstr>
  </property>
  <property fmtid="{D5CDD505-2E9C-101B-9397-08002B2CF9AE}" pid="3" name="KSOProductBuildVer">
    <vt:lpwstr>2052-11.1.0.14309</vt:lpwstr>
  </property>
  <property fmtid="{D5CDD505-2E9C-101B-9397-08002B2CF9AE}" pid="4" name="KSOReadingLayout">
    <vt:bool>true</vt:bool>
  </property>
  <property fmtid="{D5CDD505-2E9C-101B-9397-08002B2CF9AE}" pid="5" name="CalculationRule">
    <vt:i4>0</vt:i4>
  </property>
</Properties>
</file>